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helsinkifi-my.sharepoint.com/personal/lennes_ad_helsinki_fi/Documents/Kielipankin sopimusasiat/DELA - Aineistokohtaisten sopimusten valmistelu/cfinsl-p2/"/>
    </mc:Choice>
  </mc:AlternateContent>
  <xr:revisionPtr revIDLastSave="1" documentId="13_ncr:1_{C58448F5-A69E-CC4F-B2E1-BDD24051C84C}" xr6:coauthVersionLast="47" xr6:coauthVersionMax="47" xr10:uidLastSave="{DD308F61-3A95-8040-8385-103D2A0D034B}"/>
  <bookViews>
    <workbookView xWindow="0" yWindow="500" windowWidth="28800" windowHeight="18000" tabRatio="500" xr2:uid="{00000000-000D-0000-FFFF-FFFF00000000}"/>
  </bookViews>
  <sheets>
    <sheet name="201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6" i="3" l="1"/>
  <c r="E75" i="3"/>
  <c r="E71" i="3"/>
  <c r="E70" i="3"/>
  <c r="E66" i="3"/>
  <c r="E65" i="3"/>
  <c r="H59" i="3"/>
  <c r="H50" i="3"/>
  <c r="H41" i="3"/>
  <c r="H32" i="3"/>
  <c r="H23" i="3"/>
  <c r="H14" i="3"/>
  <c r="F32" i="3"/>
  <c r="G32" i="3"/>
  <c r="G59" i="3"/>
  <c r="F59" i="3"/>
  <c r="E59" i="3"/>
  <c r="G50" i="3"/>
  <c r="F50" i="3"/>
  <c r="E50" i="3"/>
  <c r="G41" i="3"/>
  <c r="F41" i="3"/>
  <c r="E41" i="3"/>
  <c r="E32" i="3"/>
  <c r="G23" i="3"/>
  <c r="F23" i="3"/>
  <c r="E23" i="3"/>
  <c r="G14" i="3"/>
  <c r="F14" i="3"/>
  <c r="E14" i="3"/>
  <c r="E64" i="3" s="1"/>
  <c r="E74" i="3" l="1"/>
  <c r="E69" i="3"/>
  <c r="H60" i="3"/>
  <c r="E80" i="3" s="1"/>
  <c r="E78" i="3" l="1"/>
</calcChain>
</file>

<file path=xl/sharedStrings.xml><?xml version="1.0" encoding="utf-8"?>
<sst xmlns="http://schemas.openxmlformats.org/spreadsheetml/2006/main" count="212" uniqueCount="43">
  <si>
    <t>PARI</t>
  </si>
  <si>
    <t>TEHTÄVÄ</t>
  </si>
  <si>
    <t>KESTO</t>
  </si>
  <si>
    <t>HUOMIOITA</t>
  </si>
  <si>
    <t>_01</t>
  </si>
  <si>
    <t>_02</t>
  </si>
  <si>
    <t>_03</t>
  </si>
  <si>
    <t>KAMERA(T)</t>
  </si>
  <si>
    <t>_CAM1 - _CAM6</t>
  </si>
  <si>
    <t>_04</t>
  </si>
  <si>
    <t>_05</t>
  </si>
  <si>
    <t>_06</t>
  </si>
  <si>
    <t>_07</t>
  </si>
  <si>
    <t>1) Esittely, 2) Keskustelu, 3) Sarjakuva, 4) Video, 5) Kuvakirja, 6) Kokemukset, 7) Vapaa keskustelu</t>
  </si>
  <si>
    <t>CFINSL2014-videoiden koonti + tiedot</t>
  </si>
  <si>
    <t>YHT.</t>
  </si>
  <si>
    <t>PUB-aineisto</t>
  </si>
  <si>
    <t>RES-aineisto</t>
  </si>
  <si>
    <t>Vain 1. kamerakulma mukaan Kielipankkiin</t>
  </si>
  <si>
    <t>7 tehtävää</t>
  </si>
  <si>
    <t>37 kameraa</t>
  </si>
  <si>
    <t>YHTEENSÄ KOKO AINEISTO (pieni, mt)</t>
  </si>
  <si>
    <t>YHTEENSÄ KOKO AINEISTO (h ,min ja s)</t>
  </si>
  <si>
    <t>ID-glossien lukumäärä (oikea ja vasen käsi)</t>
  </si>
  <si>
    <t>YHTEENSÄ ID-GLOSSEJA (oikea ja vasen käsi)</t>
  </si>
  <si>
    <t>YHTEENSÄ KOKO AINEISTO (iso, gt)</t>
  </si>
  <si>
    <t>_023</t>
  </si>
  <si>
    <t>_024</t>
  </si>
  <si>
    <t>_028</t>
  </si>
  <si>
    <t>_030</t>
  </si>
  <si>
    <t>Ainoastaan toinen viittoja näkyy (CAM2 ja CAM4 poistettu).</t>
  </si>
  <si>
    <t>_031</t>
  </si>
  <si>
    <t>_033</t>
  </si>
  <si>
    <t>KOKO (iso, GB)</t>
  </si>
  <si>
    <t>KOKO (pieni, MB), vain 1. kamerakulma</t>
  </si>
  <si>
    <t>cc</t>
  </si>
  <si>
    <t>1. viittoja:</t>
  </si>
  <si>
    <t>2. viittoja:</t>
  </si>
  <si>
    <t>YHTEENSÄ KOKO AINEISTO (pienet ja isot, GT)</t>
  </si>
  <si>
    <t>GT</t>
  </si>
  <si>
    <t>MT</t>
  </si>
  <si>
    <t>CC</t>
  </si>
  <si>
    <t>29 kameraa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</si>
</sst>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2"/>
      <color theme="1"/>
      <name val="Calibri"/>
      <family val="2"/>
      <scheme val="minor"/>
    </font>
    <font>
      <sz val="12"/>
      <color rgb="FF9C0006"/>
      <name val="Calibri"/>
      <family val="2"/>
      <charset val="128"/>
      <scheme val="minor"/>
    </font>
    <font>
      <sz val="12"/>
      <color rgb="FF9C6500"/>
      <name val="Calibri"/>
      <family val="2"/>
      <charset val="128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charset val="128"/>
      <scheme val="minor"/>
    </font>
    <font>
      <u/>
      <sz val="12"/>
      <color theme="11"/>
      <name val="Calibri"/>
      <family val="2"/>
      <charset val="128"/>
      <scheme val="minor"/>
    </font>
    <font>
      <b/>
      <sz val="14"/>
      <color theme="1"/>
      <name val="Calibri"/>
      <family val="2"/>
      <scheme val="minor"/>
    </font>
    <font>
      <sz val="12"/>
      <color rgb="FF006100"/>
      <name val="Calibri"/>
      <family val="2"/>
      <charset val="128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 (Body)_x0000_"/>
    </font>
    <font>
      <sz val="12"/>
      <color theme="1"/>
      <name val="Calibri"/>
      <family val="2"/>
      <charset val="128"/>
      <scheme val="minor"/>
    </font>
    <font>
      <b/>
      <sz val="12"/>
      <color theme="1"/>
      <name val="Calibri"/>
      <family val="2"/>
      <scheme val="minor"/>
    </font>
    <font>
      <b/>
      <sz val="12"/>
      <color rgb="FF9C0006"/>
      <name val="Calibri"/>
      <family val="2"/>
      <scheme val="minor"/>
    </font>
    <font>
      <b/>
      <sz val="14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20"/>
      <color rgb="FF3F3F76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99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/>
      <bottom/>
      <diagonal/>
    </border>
  </borders>
  <cellStyleXfs count="721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4" fillId="9" borderId="8" applyNumberFormat="0" applyAlignment="0" applyProtection="0"/>
  </cellStyleXfs>
  <cellXfs count="60">
    <xf numFmtId="0" fontId="0" fillId="0" borderId="0" xfId="0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2" applyBorder="1" applyAlignment="1">
      <alignment horizontal="center"/>
    </xf>
    <xf numFmtId="21" fontId="7" fillId="4" borderId="1" xfId="195" applyNumberFormat="1" applyBorder="1" applyAlignment="1">
      <alignment horizontal="center"/>
    </xf>
    <xf numFmtId="0" fontId="2" fillId="0" borderId="1" xfId="2" applyFill="1" applyBorder="1" applyAlignment="1">
      <alignment horizontal="center"/>
    </xf>
    <xf numFmtId="0" fontId="0" fillId="0" borderId="1" xfId="0" applyBorder="1"/>
    <xf numFmtId="21" fontId="7" fillId="0" borderId="1" xfId="195" applyNumberForma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6" fontId="0" fillId="0" borderId="1" xfId="0" applyNumberForma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46" fontId="12" fillId="2" borderId="1" xfId="1" applyNumberFormat="1" applyFont="1" applyBorder="1" applyAlignment="1">
      <alignment horizontal="center"/>
    </xf>
    <xf numFmtId="0" fontId="1" fillId="2" borderId="1" xfId="1" applyBorder="1" applyAlignment="1">
      <alignment horizontal="center"/>
    </xf>
    <xf numFmtId="46" fontId="12" fillId="7" borderId="1" xfId="1" applyNumberFormat="1" applyFont="1" applyFill="1" applyBorder="1" applyAlignment="1">
      <alignment horizontal="center"/>
    </xf>
    <xf numFmtId="46" fontId="1" fillId="0" borderId="1" xfId="1" applyNumberForma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/>
    <xf numFmtId="0" fontId="11" fillId="8" borderId="1" xfId="0" applyFont="1" applyFill="1" applyBorder="1" applyAlignment="1">
      <alignment horizontal="center"/>
    </xf>
    <xf numFmtId="3" fontId="3" fillId="5" borderId="1" xfId="0" applyNumberFormat="1" applyFont="1" applyFill="1" applyBorder="1"/>
    <xf numFmtId="0" fontId="3" fillId="5" borderId="1" xfId="0" applyFont="1" applyFill="1" applyBorder="1"/>
    <xf numFmtId="3" fontId="6" fillId="0" borderId="1" xfId="0" applyNumberFormat="1" applyFont="1" applyBorder="1" applyAlignment="1">
      <alignment horizontal="center"/>
    </xf>
    <xf numFmtId="46" fontId="0" fillId="0" borderId="0" xfId="0" applyNumberFormat="1" applyAlignment="1">
      <alignment horizontal="center"/>
    </xf>
    <xf numFmtId="46" fontId="0" fillId="0" borderId="4" xfId="0" applyNumberFormat="1" applyBorder="1" applyAlignment="1">
      <alignment horizontal="center"/>
    </xf>
    <xf numFmtId="46" fontId="0" fillId="0" borderId="5" xfId="0" applyNumberFormat="1" applyBorder="1" applyAlignment="1">
      <alignment horizontal="center"/>
    </xf>
    <xf numFmtId="46" fontId="13" fillId="2" borderId="1" xfId="1" applyNumberFormat="1" applyFont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" fontId="11" fillId="7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10" fillId="6" borderId="1" xfId="0" applyNumberFormat="1" applyFon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13" fillId="2" borderId="1" xfId="1" applyNumberFormat="1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1" fontId="13" fillId="2" borderId="1" xfId="1" applyNumberFormat="1" applyFont="1" applyBorder="1" applyAlignment="1">
      <alignment horizontal="center"/>
    </xf>
    <xf numFmtId="0" fontId="15" fillId="9" borderId="8" xfId="720" applyFont="1" applyAlignment="1">
      <alignment horizontal="center"/>
    </xf>
    <xf numFmtId="2" fontId="15" fillId="9" borderId="8" xfId="720" applyNumberFormat="1" applyFont="1" applyAlignment="1">
      <alignment horizontal="center"/>
    </xf>
    <xf numFmtId="3" fontId="15" fillId="9" borderId="8" xfId="72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2" fontId="0" fillId="0" borderId="0" xfId="0" applyNumberFormat="1" applyAlignment="1">
      <alignment horizontal="center"/>
    </xf>
    <xf numFmtId="0" fontId="1" fillId="0" borderId="0" xfId="1" applyFill="1"/>
    <xf numFmtId="3" fontId="12" fillId="2" borderId="1" xfId="1" applyNumberFormat="1" applyFont="1" applyBorder="1"/>
    <xf numFmtId="46" fontId="6" fillId="0" borderId="9" xfId="0" applyNumberFormat="1" applyFont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8" fillId="10" borderId="1" xfId="0" applyFont="1" applyFill="1" applyBorder="1" applyAlignment="1">
      <alignment horizontal="center"/>
    </xf>
    <xf numFmtId="0" fontId="9" fillId="10" borderId="1" xfId="1" applyFont="1" applyFill="1" applyBorder="1" applyAlignment="1">
      <alignment horizontal="center"/>
    </xf>
    <xf numFmtId="0" fontId="16" fillId="0" borderId="0" xfId="0" applyFont="1"/>
    <xf numFmtId="0" fontId="17" fillId="0" borderId="0" xfId="0" applyFont="1"/>
  </cellXfs>
  <cellStyles count="721">
    <cellStyle name="Bad" xfId="1" builtinId="27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Good" xfId="195" builtinId="26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Input" xfId="720" builtinId="20"/>
    <cellStyle name="Neutral" xfId="2" builtinId="28"/>
    <cellStyle name="Normal" xfId="0" builtinId="0"/>
  </cellStyles>
  <dxfs count="0"/>
  <tableStyles count="0" defaultTableStyle="TableStyleMedium9" defaultPivotStyle="PivotStyleMedium4"/>
  <colors>
    <mruColors>
      <color rgb="FFC6EFCE"/>
      <color rgb="FFFFC7CE"/>
      <color rgb="FF88C1DB"/>
      <color rgb="FF92C1DE"/>
      <color rgb="FF85B1DE"/>
      <color rgb="FF9BCDFF"/>
      <color rgb="FFBAE7FF"/>
      <color rgb="FFFFA2B3"/>
      <color rgb="FF00F9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ED1B0-EBA0-4422-B929-18E03032BB32}">
  <dimension ref="A1:I80"/>
  <sheetViews>
    <sheetView tabSelected="1" zoomScaleNormal="100" workbookViewId="0">
      <selection activeCell="D2" sqref="D2"/>
    </sheetView>
  </sheetViews>
  <sheetFormatPr baseColWidth="10" defaultColWidth="8.83203125" defaultRowHeight="16"/>
  <cols>
    <col min="1" max="1" width="10.83203125" customWidth="1"/>
    <col min="2" max="2" width="11.33203125" customWidth="1"/>
    <col min="3" max="3" width="16.6640625" customWidth="1"/>
    <col min="4" max="4" width="67" customWidth="1"/>
    <col min="5" max="5" width="11.33203125" customWidth="1"/>
    <col min="6" max="6" width="22.83203125" customWidth="1"/>
    <col min="7" max="7" width="41.6640625" customWidth="1"/>
    <col min="8" max="8" width="45" customWidth="1"/>
    <col min="9" max="9" width="6" style="14" customWidth="1"/>
  </cols>
  <sheetData>
    <row r="1" spans="1:9" ht="26">
      <c r="A1" s="59" t="s">
        <v>14</v>
      </c>
      <c r="B1" s="58"/>
      <c r="C1" s="58"/>
      <c r="D1" s="58"/>
    </row>
    <row r="2" spans="1:9" ht="24">
      <c r="A2" s="58"/>
      <c r="B2" s="58"/>
      <c r="C2" s="58"/>
      <c r="D2" s="58"/>
    </row>
    <row r="3" spans="1:9" ht="24">
      <c r="A3" s="58" t="s">
        <v>13</v>
      </c>
      <c r="B3" s="58"/>
      <c r="C3" s="58"/>
      <c r="D3" s="58"/>
    </row>
    <row r="5" spans="1:9" ht="19">
      <c r="A5" s="55" t="s">
        <v>0</v>
      </c>
      <c r="B5" s="55" t="s">
        <v>1</v>
      </c>
      <c r="C5" s="55" t="s">
        <v>7</v>
      </c>
      <c r="D5" s="56" t="s">
        <v>3</v>
      </c>
      <c r="E5" s="55" t="s">
        <v>2</v>
      </c>
      <c r="F5" s="57" t="s">
        <v>33</v>
      </c>
      <c r="G5" s="55" t="s">
        <v>34</v>
      </c>
      <c r="H5" s="55" t="s">
        <v>23</v>
      </c>
      <c r="I5" s="55" t="s">
        <v>41</v>
      </c>
    </row>
    <row r="6" spans="1:9" ht="19">
      <c r="A6" s="3"/>
      <c r="B6" s="3"/>
      <c r="C6" s="3"/>
      <c r="D6" s="3"/>
      <c r="E6" s="3"/>
      <c r="F6" s="1"/>
      <c r="G6" s="1"/>
      <c r="H6" s="8"/>
      <c r="I6" s="12"/>
    </row>
    <row r="7" spans="1:9">
      <c r="A7" s="1" t="s">
        <v>26</v>
      </c>
      <c r="B7" s="1" t="s">
        <v>4</v>
      </c>
      <c r="C7" s="1" t="s">
        <v>8</v>
      </c>
      <c r="D7" s="7"/>
      <c r="E7" s="6">
        <v>1.8854166666666668E-2</v>
      </c>
      <c r="F7" s="38">
        <v>6.9</v>
      </c>
      <c r="G7" s="35">
        <v>254</v>
      </c>
      <c r="H7" s="1"/>
      <c r="I7" s="12"/>
    </row>
    <row r="8" spans="1:9">
      <c r="A8" s="1" t="s">
        <v>26</v>
      </c>
      <c r="B8" s="1" t="s">
        <v>5</v>
      </c>
      <c r="C8" s="1" t="s">
        <v>8</v>
      </c>
      <c r="D8" s="7"/>
      <c r="E8" s="6">
        <v>1.9224537037037037E-2</v>
      </c>
      <c r="F8" s="39">
        <v>7.07</v>
      </c>
      <c r="G8" s="35">
        <v>258</v>
      </c>
      <c r="H8" s="8"/>
      <c r="I8" s="12"/>
    </row>
    <row r="9" spans="1:9">
      <c r="A9" s="1" t="s">
        <v>26</v>
      </c>
      <c r="B9" s="1" t="s">
        <v>6</v>
      </c>
      <c r="C9" s="1" t="s">
        <v>8</v>
      </c>
      <c r="D9" s="7"/>
      <c r="E9" s="6">
        <v>3.6574074074074074E-3</v>
      </c>
      <c r="F9" s="39">
        <v>1.86</v>
      </c>
      <c r="G9" s="35">
        <v>51.4</v>
      </c>
      <c r="H9" s="8"/>
      <c r="I9" s="27" t="s">
        <v>35</v>
      </c>
    </row>
    <row r="10" spans="1:9">
      <c r="A10" s="1" t="s">
        <v>26</v>
      </c>
      <c r="B10" s="1" t="s">
        <v>9</v>
      </c>
      <c r="C10" s="1" t="s">
        <v>8</v>
      </c>
      <c r="D10" s="5" t="s">
        <v>18</v>
      </c>
      <c r="E10" s="6">
        <v>1.0659722222222221E-2</v>
      </c>
      <c r="F10" s="39">
        <v>0.92600000000000005</v>
      </c>
      <c r="G10" s="35">
        <v>152</v>
      </c>
      <c r="H10" s="2" t="s">
        <v>36</v>
      </c>
      <c r="I10" s="27" t="s">
        <v>35</v>
      </c>
    </row>
    <row r="11" spans="1:9">
      <c r="A11" s="1" t="s">
        <v>26</v>
      </c>
      <c r="B11" s="1" t="s">
        <v>10</v>
      </c>
      <c r="C11" s="1" t="s">
        <v>8</v>
      </c>
      <c r="D11" s="7"/>
      <c r="E11" s="6">
        <v>6.1111111111111114E-3</v>
      </c>
      <c r="F11" s="39">
        <v>3.1</v>
      </c>
      <c r="G11" s="35">
        <v>86.9</v>
      </c>
      <c r="H11" s="2">
        <v>6661</v>
      </c>
      <c r="I11" s="27" t="s">
        <v>35</v>
      </c>
    </row>
    <row r="12" spans="1:9">
      <c r="A12" s="1" t="s">
        <v>26</v>
      </c>
      <c r="B12" s="1" t="s">
        <v>11</v>
      </c>
      <c r="C12" s="1" t="s">
        <v>8</v>
      </c>
      <c r="D12" s="7"/>
      <c r="E12" s="6">
        <v>9.4560185185185181E-3</v>
      </c>
      <c r="F12" s="39">
        <v>3.48</v>
      </c>
      <c r="G12" s="35">
        <v>127</v>
      </c>
      <c r="H12" s="2" t="s">
        <v>37</v>
      </c>
      <c r="I12" s="12"/>
    </row>
    <row r="13" spans="1:9">
      <c r="A13" s="1" t="s">
        <v>26</v>
      </c>
      <c r="B13" s="1" t="s">
        <v>12</v>
      </c>
      <c r="C13" s="1" t="s">
        <v>8</v>
      </c>
      <c r="D13" s="7"/>
      <c r="E13" s="6">
        <v>1.2731481481481481E-2</v>
      </c>
      <c r="F13" s="39">
        <v>4.67</v>
      </c>
      <c r="G13" s="35">
        <v>171</v>
      </c>
      <c r="H13" s="2">
        <v>5566</v>
      </c>
      <c r="I13" s="12"/>
    </row>
    <row r="14" spans="1:9">
      <c r="A14" s="12" t="s">
        <v>15</v>
      </c>
      <c r="B14" s="16" t="s">
        <v>19</v>
      </c>
      <c r="C14" s="10" t="s">
        <v>20</v>
      </c>
      <c r="D14" s="11"/>
      <c r="E14" s="17">
        <f>SUM(E7:E13)</f>
        <v>8.0694444444444444E-2</v>
      </c>
      <c r="F14" s="40">
        <f>SUM(F7:F13)</f>
        <v>28.006</v>
      </c>
      <c r="G14" s="36">
        <f>SUM(G7:G13)</f>
        <v>1100.3</v>
      </c>
      <c r="H14" s="28">
        <f>SUM(H13,H11)</f>
        <v>12227</v>
      </c>
      <c r="I14" s="12"/>
    </row>
    <row r="15" spans="1:9">
      <c r="A15" s="1"/>
      <c r="B15" s="1"/>
      <c r="C15" s="1"/>
      <c r="D15" s="1"/>
      <c r="E15" s="9"/>
      <c r="F15" s="41"/>
      <c r="G15" s="37"/>
      <c r="H15" s="8"/>
      <c r="I15" s="12"/>
    </row>
    <row r="16" spans="1:9">
      <c r="A16" s="1" t="s">
        <v>27</v>
      </c>
      <c r="B16" s="1" t="s">
        <v>4</v>
      </c>
      <c r="C16" s="1" t="s">
        <v>8</v>
      </c>
      <c r="D16" s="1"/>
      <c r="E16" s="6">
        <v>9.0624999999999994E-3</v>
      </c>
      <c r="F16" s="38">
        <v>3.29</v>
      </c>
      <c r="G16" s="35">
        <v>122</v>
      </c>
      <c r="H16" s="8"/>
      <c r="I16" s="12"/>
    </row>
    <row r="17" spans="1:9">
      <c r="A17" s="1" t="s">
        <v>27</v>
      </c>
      <c r="B17" s="1" t="s">
        <v>5</v>
      </c>
      <c r="C17" s="1" t="s">
        <v>8</v>
      </c>
      <c r="D17" s="7"/>
      <c r="E17" s="6">
        <v>1.1342592592592593E-2</v>
      </c>
      <c r="F17" s="39">
        <v>4.1500000000000004</v>
      </c>
      <c r="G17" s="35">
        <v>152</v>
      </c>
      <c r="H17" s="1"/>
      <c r="I17" s="12"/>
    </row>
    <row r="18" spans="1:9">
      <c r="A18" s="1" t="s">
        <v>27</v>
      </c>
      <c r="B18" s="1" t="s">
        <v>6</v>
      </c>
      <c r="C18" s="1" t="s">
        <v>8</v>
      </c>
      <c r="D18" s="7"/>
      <c r="E18" s="6">
        <v>3.3101851851851851E-3</v>
      </c>
      <c r="F18" s="39">
        <v>1.68</v>
      </c>
      <c r="G18" s="35">
        <v>46.5</v>
      </c>
      <c r="H18" s="1"/>
      <c r="I18" s="27" t="s">
        <v>35</v>
      </c>
    </row>
    <row r="19" spans="1:9">
      <c r="A19" s="1" t="s">
        <v>27</v>
      </c>
      <c r="B19" s="1" t="s">
        <v>9</v>
      </c>
      <c r="C19" s="1" t="s">
        <v>8</v>
      </c>
      <c r="D19" s="5" t="s">
        <v>18</v>
      </c>
      <c r="E19" s="6">
        <v>1.0428240740740741E-2</v>
      </c>
      <c r="F19" s="39">
        <v>0.90600000000000003</v>
      </c>
      <c r="G19" s="35">
        <v>148</v>
      </c>
      <c r="H19" s="2" t="s">
        <v>36</v>
      </c>
      <c r="I19" s="27" t="s">
        <v>35</v>
      </c>
    </row>
    <row r="20" spans="1:9">
      <c r="A20" s="1" t="s">
        <v>27</v>
      </c>
      <c r="B20" s="1" t="s">
        <v>10</v>
      </c>
      <c r="C20" s="1" t="s">
        <v>8</v>
      </c>
      <c r="D20" s="7"/>
      <c r="E20" s="6">
        <v>5.347222222222222E-3</v>
      </c>
      <c r="F20" s="39">
        <v>2.72</v>
      </c>
      <c r="G20" s="35">
        <v>76.2</v>
      </c>
      <c r="H20" s="2">
        <v>6090</v>
      </c>
      <c r="I20" s="27" t="s">
        <v>35</v>
      </c>
    </row>
    <row r="21" spans="1:9">
      <c r="A21" s="1" t="s">
        <v>27</v>
      </c>
      <c r="B21" s="1" t="s">
        <v>11</v>
      </c>
      <c r="C21" s="1" t="s">
        <v>8</v>
      </c>
      <c r="D21" s="7"/>
      <c r="E21" s="6">
        <v>1.1469907407407408E-2</v>
      </c>
      <c r="F21" s="39">
        <v>4.16</v>
      </c>
      <c r="G21" s="35">
        <v>154</v>
      </c>
      <c r="H21" s="2" t="s">
        <v>37</v>
      </c>
      <c r="I21" s="12"/>
    </row>
    <row r="22" spans="1:9">
      <c r="A22" s="1" t="s">
        <v>27</v>
      </c>
      <c r="B22" s="1" t="s">
        <v>12</v>
      </c>
      <c r="C22" s="1" t="s">
        <v>8</v>
      </c>
      <c r="D22" s="1"/>
      <c r="E22" s="6">
        <v>8.0902777777777778E-3</v>
      </c>
      <c r="F22" s="39">
        <v>2.94</v>
      </c>
      <c r="G22" s="35">
        <v>108</v>
      </c>
      <c r="H22" s="2">
        <v>4008</v>
      </c>
      <c r="I22" s="12"/>
    </row>
    <row r="23" spans="1:9">
      <c r="A23" s="12" t="s">
        <v>15</v>
      </c>
      <c r="B23" s="16" t="s">
        <v>19</v>
      </c>
      <c r="C23" s="16" t="s">
        <v>20</v>
      </c>
      <c r="D23" s="11"/>
      <c r="E23" s="15">
        <f>SUM(E16:E22)</f>
        <v>5.905092592592593E-2</v>
      </c>
      <c r="F23" s="40">
        <f>SUM(F16:F22)</f>
        <v>19.846000000000004</v>
      </c>
      <c r="G23" s="36">
        <f>SUM(G16:G22)</f>
        <v>806.7</v>
      </c>
      <c r="H23" s="28">
        <f>SUM(H22,H20)</f>
        <v>10098</v>
      </c>
      <c r="I23" s="12"/>
    </row>
    <row r="24" spans="1:9">
      <c r="A24" s="1"/>
      <c r="B24" s="1"/>
      <c r="C24" s="1"/>
      <c r="D24" s="1"/>
      <c r="E24" s="1"/>
      <c r="F24" s="41"/>
      <c r="G24" s="37"/>
      <c r="H24" s="1"/>
      <c r="I24" s="12"/>
    </row>
    <row r="25" spans="1:9">
      <c r="A25" s="1" t="s">
        <v>28</v>
      </c>
      <c r="B25" s="1" t="s">
        <v>4</v>
      </c>
      <c r="C25" s="1" t="s">
        <v>8</v>
      </c>
      <c r="D25" s="1"/>
      <c r="E25" s="6">
        <v>2.8819444444444444E-3</v>
      </c>
      <c r="F25" s="39">
        <v>1.04</v>
      </c>
      <c r="G25" s="35">
        <v>38.799999999999997</v>
      </c>
      <c r="H25" s="1"/>
      <c r="I25" s="12"/>
    </row>
    <row r="26" spans="1:9">
      <c r="A26" s="1" t="s">
        <v>28</v>
      </c>
      <c r="B26" s="1" t="s">
        <v>5</v>
      </c>
      <c r="C26" s="1" t="s">
        <v>8</v>
      </c>
      <c r="D26" s="1"/>
      <c r="E26" s="6">
        <v>3.6689814814814814E-3</v>
      </c>
      <c r="F26" s="39">
        <v>1.34</v>
      </c>
      <c r="G26" s="35">
        <v>49.5</v>
      </c>
      <c r="H26" s="7"/>
      <c r="I26" s="12"/>
    </row>
    <row r="27" spans="1:9">
      <c r="A27" s="1" t="s">
        <v>28</v>
      </c>
      <c r="B27" s="1" t="s">
        <v>6</v>
      </c>
      <c r="C27" s="1" t="s">
        <v>8</v>
      </c>
      <c r="D27" s="7"/>
      <c r="E27" s="6">
        <v>4.0625000000000001E-3</v>
      </c>
      <c r="F27" s="39">
        <v>2.08</v>
      </c>
      <c r="G27" s="35">
        <v>57.9</v>
      </c>
      <c r="H27" s="1"/>
      <c r="I27" s="27" t="s">
        <v>35</v>
      </c>
    </row>
    <row r="28" spans="1:9">
      <c r="A28" s="1" t="s">
        <v>28</v>
      </c>
      <c r="B28" s="1" t="s">
        <v>9</v>
      </c>
      <c r="C28" s="1" t="s">
        <v>8</v>
      </c>
      <c r="D28" s="5" t="s">
        <v>18</v>
      </c>
      <c r="E28" s="6">
        <v>1.087962962962963E-2</v>
      </c>
      <c r="F28" s="39">
        <v>0.94599999999999995</v>
      </c>
      <c r="G28" s="35">
        <v>157</v>
      </c>
      <c r="H28" s="2" t="s">
        <v>36</v>
      </c>
      <c r="I28" s="27" t="s">
        <v>35</v>
      </c>
    </row>
    <row r="29" spans="1:9">
      <c r="A29" s="1" t="s">
        <v>28</v>
      </c>
      <c r="B29" s="1" t="s">
        <v>10</v>
      </c>
      <c r="C29" s="1" t="s">
        <v>8</v>
      </c>
      <c r="D29" s="7"/>
      <c r="E29" s="6">
        <v>7.6620370370370366E-3</v>
      </c>
      <c r="F29" s="39">
        <v>3.92</v>
      </c>
      <c r="G29" s="35">
        <v>110</v>
      </c>
      <c r="H29" s="2">
        <v>4691</v>
      </c>
      <c r="I29" s="27" t="s">
        <v>35</v>
      </c>
    </row>
    <row r="30" spans="1:9">
      <c r="A30" s="1" t="s">
        <v>28</v>
      </c>
      <c r="B30" s="1" t="s">
        <v>11</v>
      </c>
      <c r="C30" s="1" t="s">
        <v>8</v>
      </c>
      <c r="D30" s="7"/>
      <c r="E30" s="6">
        <v>1.0451388888888889E-2</v>
      </c>
      <c r="F30" s="39">
        <v>3.82</v>
      </c>
      <c r="G30" s="35">
        <v>140</v>
      </c>
      <c r="H30" s="2" t="s">
        <v>37</v>
      </c>
      <c r="I30" s="12"/>
    </row>
    <row r="31" spans="1:9">
      <c r="A31" s="1" t="s">
        <v>28</v>
      </c>
      <c r="B31" s="1" t="s">
        <v>12</v>
      </c>
      <c r="C31" s="1" t="s">
        <v>8</v>
      </c>
      <c r="D31" s="7"/>
      <c r="E31" s="6">
        <v>9.4675925925925934E-3</v>
      </c>
      <c r="F31" s="39">
        <v>3.44</v>
      </c>
      <c r="G31" s="35">
        <v>127</v>
      </c>
      <c r="H31" s="2">
        <v>2269</v>
      </c>
      <c r="I31" s="12"/>
    </row>
    <row r="32" spans="1:9">
      <c r="A32" s="12" t="s">
        <v>15</v>
      </c>
      <c r="B32" s="16" t="s">
        <v>19</v>
      </c>
      <c r="C32" s="10" t="s">
        <v>20</v>
      </c>
      <c r="D32" s="11"/>
      <c r="E32" s="15">
        <f>SUM(E25:E31)</f>
        <v>4.9074074074074076E-2</v>
      </c>
      <c r="F32" s="40">
        <f>SUM(F25:F31)</f>
        <v>16.586000000000002</v>
      </c>
      <c r="G32" s="36">
        <f>SUM(G25:G31)</f>
        <v>680.2</v>
      </c>
      <c r="H32" s="29">
        <f>SUM(H31,H29)</f>
        <v>6960</v>
      </c>
      <c r="I32" s="12"/>
    </row>
    <row r="33" spans="1:9">
      <c r="A33" s="1"/>
      <c r="B33" s="1"/>
      <c r="C33" s="1"/>
      <c r="D33" s="1"/>
      <c r="E33" s="18"/>
      <c r="F33" s="41"/>
      <c r="G33" s="37"/>
      <c r="H33" s="1"/>
      <c r="I33" s="12"/>
    </row>
    <row r="34" spans="1:9">
      <c r="A34" s="1" t="s">
        <v>29</v>
      </c>
      <c r="B34" s="1" t="s">
        <v>4</v>
      </c>
      <c r="C34" s="1" t="s">
        <v>8</v>
      </c>
      <c r="D34" s="5" t="s">
        <v>30</v>
      </c>
      <c r="E34" s="6">
        <v>5.8333333333333336E-3</v>
      </c>
      <c r="F34" s="39">
        <v>1.97</v>
      </c>
      <c r="G34" s="35">
        <v>78.400000000000006</v>
      </c>
      <c r="H34" s="1"/>
      <c r="I34" s="12"/>
    </row>
    <row r="35" spans="1:9">
      <c r="A35" s="1" t="s">
        <v>29</v>
      </c>
      <c r="B35" s="1" t="s">
        <v>5</v>
      </c>
      <c r="C35" s="1" t="s">
        <v>8</v>
      </c>
      <c r="D35" s="5" t="s">
        <v>30</v>
      </c>
      <c r="E35" s="6">
        <v>7.8240740740740736E-3</v>
      </c>
      <c r="F35" s="39">
        <v>2.64</v>
      </c>
      <c r="G35" s="35">
        <v>105</v>
      </c>
      <c r="H35" s="1"/>
      <c r="I35" s="12"/>
    </row>
    <row r="36" spans="1:9">
      <c r="A36" s="1" t="s">
        <v>29</v>
      </c>
      <c r="B36" s="1" t="s">
        <v>6</v>
      </c>
      <c r="C36" s="1" t="s">
        <v>8</v>
      </c>
      <c r="D36" s="1"/>
      <c r="E36" s="6">
        <v>2.8472222222222223E-3</v>
      </c>
      <c r="F36" s="39">
        <v>1.45</v>
      </c>
      <c r="G36" s="35">
        <v>40.1</v>
      </c>
      <c r="H36" s="1"/>
      <c r="I36" s="27" t="s">
        <v>35</v>
      </c>
    </row>
    <row r="37" spans="1:9">
      <c r="A37" s="1" t="s">
        <v>29</v>
      </c>
      <c r="B37" s="1" t="s">
        <v>9</v>
      </c>
      <c r="C37" s="1" t="s">
        <v>8</v>
      </c>
      <c r="D37" s="5" t="s">
        <v>18</v>
      </c>
      <c r="E37" s="6">
        <v>1.0011574074074074E-2</v>
      </c>
      <c r="F37" s="39">
        <v>0.86899999999999999</v>
      </c>
      <c r="G37" s="35">
        <v>143</v>
      </c>
      <c r="H37" s="2" t="s">
        <v>36</v>
      </c>
      <c r="I37" s="27" t="s">
        <v>35</v>
      </c>
    </row>
    <row r="38" spans="1:9">
      <c r="A38" s="1" t="s">
        <v>29</v>
      </c>
      <c r="B38" s="1" t="s">
        <v>10</v>
      </c>
      <c r="C38" s="1" t="s">
        <v>8</v>
      </c>
      <c r="D38" s="7"/>
      <c r="E38" s="6">
        <v>4.5138888888888885E-3</v>
      </c>
      <c r="F38" s="39">
        <v>2.29</v>
      </c>
      <c r="G38" s="35">
        <v>64</v>
      </c>
      <c r="H38" s="2">
        <v>435</v>
      </c>
      <c r="I38" s="27" t="s">
        <v>35</v>
      </c>
    </row>
    <row r="39" spans="1:9">
      <c r="A39" s="1" t="s">
        <v>29</v>
      </c>
      <c r="B39" s="1" t="s">
        <v>11</v>
      </c>
      <c r="C39" s="1" t="s">
        <v>8</v>
      </c>
      <c r="D39" s="5" t="s">
        <v>30</v>
      </c>
      <c r="E39" s="6">
        <v>1.6666666666666666E-2</v>
      </c>
      <c r="F39" s="39">
        <v>5.64</v>
      </c>
      <c r="G39" s="35">
        <v>223</v>
      </c>
      <c r="H39" s="2" t="s">
        <v>37</v>
      </c>
      <c r="I39" s="12"/>
    </row>
    <row r="40" spans="1:9">
      <c r="A40" s="1" t="s">
        <v>29</v>
      </c>
      <c r="B40" s="1" t="s">
        <v>12</v>
      </c>
      <c r="C40" s="1" t="s">
        <v>8</v>
      </c>
      <c r="D40" s="5" t="s">
        <v>30</v>
      </c>
      <c r="E40" s="6">
        <v>1.3171296296296296E-2</v>
      </c>
      <c r="F40" s="39">
        <v>4.45</v>
      </c>
      <c r="G40" s="35">
        <v>176</v>
      </c>
      <c r="H40" s="2">
        <v>4837</v>
      </c>
      <c r="I40" s="12"/>
    </row>
    <row r="41" spans="1:9">
      <c r="A41" s="12" t="s">
        <v>15</v>
      </c>
      <c r="B41" s="16" t="s">
        <v>19</v>
      </c>
      <c r="C41" s="10" t="s">
        <v>42</v>
      </c>
      <c r="D41" s="11"/>
      <c r="E41" s="15">
        <f>SUM(E34:E40)</f>
        <v>6.086805555555555E-2</v>
      </c>
      <c r="F41" s="40">
        <f>SUM(F34:F40)</f>
        <v>19.309000000000001</v>
      </c>
      <c r="G41" s="36">
        <f>SUM(G34:G40)</f>
        <v>829.5</v>
      </c>
      <c r="H41" s="29">
        <f>SUM(H40,H38)</f>
        <v>5272</v>
      </c>
      <c r="I41" s="12"/>
    </row>
    <row r="42" spans="1:9">
      <c r="A42" s="1"/>
      <c r="B42" s="1"/>
      <c r="C42" s="1"/>
      <c r="D42" s="1"/>
      <c r="E42" s="18"/>
      <c r="F42" s="41"/>
      <c r="G42" s="37"/>
      <c r="H42" s="1"/>
      <c r="I42" s="12"/>
    </row>
    <row r="43" spans="1:9">
      <c r="A43" s="1" t="s">
        <v>31</v>
      </c>
      <c r="B43" s="1" t="s">
        <v>4</v>
      </c>
      <c r="C43" s="1" t="s">
        <v>8</v>
      </c>
      <c r="D43" s="1"/>
      <c r="E43" s="6">
        <v>1.2650462962962962E-2</v>
      </c>
      <c r="F43" s="39">
        <v>4.62</v>
      </c>
      <c r="G43" s="35">
        <v>171</v>
      </c>
      <c r="H43" s="1"/>
      <c r="I43" s="12"/>
    </row>
    <row r="44" spans="1:9">
      <c r="A44" s="1" t="s">
        <v>31</v>
      </c>
      <c r="B44" s="1" t="s">
        <v>5</v>
      </c>
      <c r="C44" s="1" t="s">
        <v>8</v>
      </c>
      <c r="D44" s="1"/>
      <c r="E44" s="6">
        <v>9.5949074074074079E-3</v>
      </c>
      <c r="F44" s="39">
        <v>3.51</v>
      </c>
      <c r="G44" s="35">
        <v>130</v>
      </c>
      <c r="H44" s="7"/>
      <c r="I44" s="12"/>
    </row>
    <row r="45" spans="1:9">
      <c r="A45" s="1" t="s">
        <v>31</v>
      </c>
      <c r="B45" s="1" t="s">
        <v>6</v>
      </c>
      <c r="C45" s="1" t="s">
        <v>8</v>
      </c>
      <c r="D45" s="1"/>
      <c r="E45" s="6">
        <v>3.0555555555555557E-3</v>
      </c>
      <c r="F45" s="39">
        <v>1.55</v>
      </c>
      <c r="G45" s="35">
        <v>43.7</v>
      </c>
      <c r="H45" s="1"/>
      <c r="I45" s="27" t="s">
        <v>35</v>
      </c>
    </row>
    <row r="46" spans="1:9">
      <c r="A46" s="1" t="s">
        <v>31</v>
      </c>
      <c r="B46" s="1" t="s">
        <v>9</v>
      </c>
      <c r="C46" s="1" t="s">
        <v>8</v>
      </c>
      <c r="D46" s="5" t="s">
        <v>18</v>
      </c>
      <c r="E46" s="6">
        <v>1.0405092592592593E-2</v>
      </c>
      <c r="F46" s="39">
        <v>0.90400000000000003</v>
      </c>
      <c r="G46" s="35">
        <v>150</v>
      </c>
      <c r="H46" s="2" t="s">
        <v>36</v>
      </c>
      <c r="I46" s="27" t="s">
        <v>35</v>
      </c>
    </row>
    <row r="47" spans="1:9">
      <c r="A47" s="1" t="s">
        <v>31</v>
      </c>
      <c r="B47" s="1" t="s">
        <v>10</v>
      </c>
      <c r="C47" s="1" t="s">
        <v>8</v>
      </c>
      <c r="D47" s="7"/>
      <c r="E47" s="6">
        <v>7.2569444444444443E-3</v>
      </c>
      <c r="F47" s="39">
        <v>3.69</v>
      </c>
      <c r="G47" s="35">
        <v>104</v>
      </c>
      <c r="H47" s="2">
        <v>5184</v>
      </c>
      <c r="I47" s="27" t="s">
        <v>35</v>
      </c>
    </row>
    <row r="48" spans="1:9">
      <c r="A48" s="1" t="s">
        <v>31</v>
      </c>
      <c r="B48" s="1" t="s">
        <v>11</v>
      </c>
      <c r="C48" s="1" t="s">
        <v>8</v>
      </c>
      <c r="D48" s="7"/>
      <c r="E48" s="6">
        <v>1.6516203703703703E-2</v>
      </c>
      <c r="F48" s="39">
        <v>6.02</v>
      </c>
      <c r="G48" s="35">
        <v>225</v>
      </c>
      <c r="H48" s="2" t="s">
        <v>37</v>
      </c>
      <c r="I48" s="12"/>
    </row>
    <row r="49" spans="1:9">
      <c r="A49" s="1" t="s">
        <v>31</v>
      </c>
      <c r="B49" s="1" t="s">
        <v>12</v>
      </c>
      <c r="C49" s="1" t="s">
        <v>8</v>
      </c>
      <c r="D49" s="7"/>
      <c r="E49" s="6">
        <v>1.1817129629629629E-2</v>
      </c>
      <c r="F49" s="39">
        <v>4.29</v>
      </c>
      <c r="G49" s="35">
        <v>161</v>
      </c>
      <c r="H49" s="2">
        <v>6870</v>
      </c>
      <c r="I49" s="12"/>
    </row>
    <row r="50" spans="1:9">
      <c r="A50" s="12" t="s">
        <v>15</v>
      </c>
      <c r="B50" s="16" t="s">
        <v>19</v>
      </c>
      <c r="C50" s="13" t="s">
        <v>20</v>
      </c>
      <c r="D50" s="11"/>
      <c r="E50" s="15">
        <f>SUM(E43:E49)</f>
        <v>7.1296296296296302E-2</v>
      </c>
      <c r="F50" s="40">
        <f>SUM(F43:F49)</f>
        <v>24.583999999999996</v>
      </c>
      <c r="G50" s="36">
        <f>SUM(G43:G49)</f>
        <v>984.7</v>
      </c>
      <c r="H50" s="28">
        <f>SUM(H49,H47)</f>
        <v>12054</v>
      </c>
      <c r="I50" s="12"/>
    </row>
    <row r="51" spans="1:9">
      <c r="A51" s="2"/>
      <c r="B51" s="2"/>
      <c r="C51" s="2"/>
      <c r="D51" s="1"/>
      <c r="E51" s="18"/>
      <c r="F51" s="41"/>
      <c r="G51" s="37"/>
      <c r="H51" s="1"/>
      <c r="I51" s="12"/>
    </row>
    <row r="52" spans="1:9">
      <c r="A52" s="1" t="s">
        <v>32</v>
      </c>
      <c r="B52" s="1" t="s">
        <v>4</v>
      </c>
      <c r="C52" s="1" t="s">
        <v>8</v>
      </c>
      <c r="D52" s="1"/>
      <c r="E52" s="6">
        <v>8.6574074074074071E-3</v>
      </c>
      <c r="F52" s="39">
        <v>3.15</v>
      </c>
      <c r="G52" s="35">
        <v>117</v>
      </c>
      <c r="H52" s="1"/>
      <c r="I52" s="12"/>
    </row>
    <row r="53" spans="1:9">
      <c r="A53" s="1" t="s">
        <v>32</v>
      </c>
      <c r="B53" s="1" t="s">
        <v>5</v>
      </c>
      <c r="C53" s="1" t="s">
        <v>8</v>
      </c>
      <c r="D53" s="1"/>
      <c r="E53" s="6">
        <v>9.525462962962963E-3</v>
      </c>
      <c r="F53" s="39">
        <v>3.46</v>
      </c>
      <c r="G53" s="35">
        <v>129</v>
      </c>
      <c r="H53" s="7"/>
      <c r="I53" s="12"/>
    </row>
    <row r="54" spans="1:9">
      <c r="A54" s="1" t="s">
        <v>32</v>
      </c>
      <c r="B54" s="1" t="s">
        <v>6</v>
      </c>
      <c r="C54" s="1" t="s">
        <v>8</v>
      </c>
      <c r="D54" s="1"/>
      <c r="E54" s="6">
        <v>2.7893518518518519E-3</v>
      </c>
      <c r="F54" s="39">
        <v>1.42</v>
      </c>
      <c r="G54" s="35">
        <v>39.299999999999997</v>
      </c>
      <c r="H54" s="1"/>
      <c r="I54" s="27" t="s">
        <v>35</v>
      </c>
    </row>
    <row r="55" spans="1:9">
      <c r="A55" s="1" t="s">
        <v>32</v>
      </c>
      <c r="B55" s="1" t="s">
        <v>9</v>
      </c>
      <c r="C55" s="1" t="s">
        <v>8</v>
      </c>
      <c r="D55" s="5" t="s">
        <v>18</v>
      </c>
      <c r="E55" s="6">
        <v>1.0752314814814815E-2</v>
      </c>
      <c r="F55" s="39">
        <v>0.93300000000000005</v>
      </c>
      <c r="G55" s="35">
        <v>154</v>
      </c>
      <c r="H55" s="2" t="s">
        <v>36</v>
      </c>
      <c r="I55" s="27" t="s">
        <v>35</v>
      </c>
    </row>
    <row r="56" spans="1:9">
      <c r="A56" s="1" t="s">
        <v>32</v>
      </c>
      <c r="B56" s="1" t="s">
        <v>10</v>
      </c>
      <c r="C56" s="1" t="s">
        <v>8</v>
      </c>
      <c r="D56" s="8"/>
      <c r="E56" s="6">
        <v>5.4050925925925924E-3</v>
      </c>
      <c r="F56" s="39">
        <v>2.75</v>
      </c>
      <c r="G56" s="35">
        <v>76.900000000000006</v>
      </c>
      <c r="H56" s="2">
        <v>2616</v>
      </c>
      <c r="I56" s="27" t="s">
        <v>35</v>
      </c>
    </row>
    <row r="57" spans="1:9">
      <c r="A57" s="1" t="s">
        <v>32</v>
      </c>
      <c r="B57" s="1" t="s">
        <v>11</v>
      </c>
      <c r="C57" s="1" t="s">
        <v>8</v>
      </c>
      <c r="D57" s="1"/>
      <c r="E57" s="6">
        <v>7.5347222222222222E-3</v>
      </c>
      <c r="F57" s="39">
        <v>2.72</v>
      </c>
      <c r="G57" s="35">
        <v>102</v>
      </c>
      <c r="H57" s="2" t="s">
        <v>37</v>
      </c>
      <c r="I57" s="12"/>
    </row>
    <row r="58" spans="1:9">
      <c r="A58" s="1" t="s">
        <v>32</v>
      </c>
      <c r="B58" s="1" t="s">
        <v>12</v>
      </c>
      <c r="C58" s="1" t="s">
        <v>8</v>
      </c>
      <c r="D58" s="7"/>
      <c r="E58" s="6">
        <v>7.743055555555556E-3</v>
      </c>
      <c r="F58" s="39">
        <v>2.82</v>
      </c>
      <c r="G58" s="35">
        <v>104</v>
      </c>
      <c r="H58" s="2">
        <v>3794</v>
      </c>
      <c r="I58" s="12"/>
    </row>
    <row r="59" spans="1:9">
      <c r="A59" s="21" t="s">
        <v>15</v>
      </c>
      <c r="B59" s="22" t="s">
        <v>19</v>
      </c>
      <c r="C59" s="23" t="s">
        <v>20</v>
      </c>
      <c r="D59" s="11"/>
      <c r="E59" s="15">
        <f>SUM(E52:E58)</f>
        <v>5.2407407407407409E-2</v>
      </c>
      <c r="F59" s="40">
        <f>SUM(F52:F58)</f>
        <v>17.253</v>
      </c>
      <c r="G59" s="36">
        <f>SUM(G52:G58)</f>
        <v>722.2</v>
      </c>
      <c r="H59" s="29">
        <f>SUM(H58,H56)</f>
        <v>6410</v>
      </c>
    </row>
    <row r="60" spans="1:9">
      <c r="A60" s="24"/>
      <c r="B60" s="24"/>
      <c r="C60" s="25"/>
      <c r="D60" s="32"/>
      <c r="E60" s="8"/>
      <c r="F60" s="51"/>
      <c r="G60" s="51"/>
      <c r="H60" s="53">
        <f>SUM(H59,H50,H41,H32,H23,H14)</f>
        <v>53021</v>
      </c>
    </row>
    <row r="61" spans="1:9">
      <c r="C61" s="26"/>
      <c r="D61" s="33"/>
      <c r="E61" s="1"/>
      <c r="F61" s="51"/>
      <c r="G61" s="51"/>
    </row>
    <row r="62" spans="1:9">
      <c r="C62" s="26"/>
      <c r="D62" s="19"/>
      <c r="E62" s="1"/>
      <c r="F62" s="4"/>
      <c r="G62" s="4"/>
    </row>
    <row r="63" spans="1:9">
      <c r="C63" s="26"/>
      <c r="D63" s="19"/>
      <c r="E63" s="1"/>
      <c r="F63" s="4"/>
      <c r="G63" s="4"/>
    </row>
    <row r="64" spans="1:9" ht="19">
      <c r="C64" s="26"/>
      <c r="D64" s="20" t="s">
        <v>22</v>
      </c>
      <c r="E64" s="34">
        <f>SUM(E59,E14,E23,E32,E41,E50)</f>
        <v>0.37339120370370371</v>
      </c>
      <c r="F64" s="31"/>
      <c r="G64" s="4"/>
    </row>
    <row r="65" spans="3:8" ht="19">
      <c r="C65" s="26"/>
      <c r="D65" s="20" t="s">
        <v>16</v>
      </c>
      <c r="E65" s="34">
        <f>SUM(E9,E10,E11,E18,E19,E20,E27,E28,E29,E36,E37,E38,E45,E46,E47,E54,E55,E56)</f>
        <v>0.11915509259259258</v>
      </c>
      <c r="F65" s="54"/>
      <c r="G65" s="4"/>
    </row>
    <row r="66" spans="3:8" ht="19">
      <c r="C66" s="26"/>
      <c r="D66" s="20" t="s">
        <v>17</v>
      </c>
      <c r="E66" s="34">
        <f>SUM(E7,E8,E12,E13,E16,E17,E21,E22,E25,E26,E30,E31,E34,E35,E39,E40,E43,E44,E48,E49,E52,E53,E57,E58)</f>
        <v>0.25423611111111116</v>
      </c>
      <c r="F66" s="54"/>
      <c r="G66" s="49"/>
      <c r="H66" s="50"/>
    </row>
    <row r="67" spans="3:8">
      <c r="C67" s="26"/>
      <c r="D67" s="19"/>
      <c r="E67" s="11"/>
      <c r="F67" s="4"/>
      <c r="G67" s="4"/>
    </row>
    <row r="68" spans="3:8">
      <c r="C68" s="26"/>
      <c r="D68" s="19"/>
      <c r="E68" s="1"/>
      <c r="F68" s="4"/>
      <c r="G68" s="4"/>
    </row>
    <row r="69" spans="3:8" ht="19">
      <c r="C69" s="26"/>
      <c r="D69" s="20" t="s">
        <v>25</v>
      </c>
      <c r="E69" s="42">
        <f>SUM(E70:E71)</f>
        <v>125.584</v>
      </c>
      <c r="F69" s="48" t="s">
        <v>39</v>
      </c>
      <c r="G69" s="49"/>
      <c r="H69" s="50"/>
    </row>
    <row r="70" spans="3:8" ht="19">
      <c r="C70" s="26"/>
      <c r="D70" s="20" t="s">
        <v>16</v>
      </c>
      <c r="E70" s="42">
        <f>SUM(F9:F11,F18:F20,F27:F29,F36:F38,F45:F47,F54:F56)</f>
        <v>33.994</v>
      </c>
      <c r="F70" s="48" t="s">
        <v>39</v>
      </c>
      <c r="G70" s="4"/>
    </row>
    <row r="71" spans="3:8" ht="19">
      <c r="C71" s="26"/>
      <c r="D71" s="20" t="s">
        <v>17</v>
      </c>
      <c r="E71" s="42">
        <f>SUM(F7:F8,F12:F13,F16:F17,F21:F22,F25:F26,F30:F31,F34:F35,F39:F40,F43:F44,F48:F49,F52:F53,F57:F58)</f>
        <v>91.59</v>
      </c>
      <c r="F71" s="48" t="s">
        <v>39</v>
      </c>
      <c r="G71" s="4"/>
    </row>
    <row r="72" spans="3:8" ht="19">
      <c r="C72" s="26"/>
      <c r="D72" s="20"/>
      <c r="E72" s="1"/>
      <c r="F72" s="48"/>
      <c r="G72" s="4"/>
    </row>
    <row r="73" spans="3:8" ht="19">
      <c r="C73" s="26"/>
      <c r="D73" s="20"/>
      <c r="E73" s="1"/>
      <c r="F73" s="48"/>
      <c r="G73" s="4"/>
    </row>
    <row r="74" spans="3:8" ht="19">
      <c r="C74" s="26"/>
      <c r="D74" s="20" t="s">
        <v>21</v>
      </c>
      <c r="E74" s="43">
        <f>SUM(E75,E76)</f>
        <v>5123.6000000000004</v>
      </c>
      <c r="F74" s="48" t="s">
        <v>40</v>
      </c>
      <c r="G74" s="4"/>
    </row>
    <row r="75" spans="3:8" ht="19">
      <c r="C75" s="26"/>
      <c r="D75" s="20" t="s">
        <v>16</v>
      </c>
      <c r="E75" s="44">
        <f>SUM(G9:G11,G18:G20,G27:G29,G36:G38,G45:G47,G54:G56)</f>
        <v>1700.9</v>
      </c>
      <c r="F75" s="48" t="s">
        <v>40</v>
      </c>
      <c r="G75" s="4"/>
    </row>
    <row r="76" spans="3:8" ht="19">
      <c r="C76" s="26"/>
      <c r="D76" s="20" t="s">
        <v>17</v>
      </c>
      <c r="E76" s="44">
        <f>SUM(G7:G8,G12:G13,G16:G17,G21:G22,G25:G26,G30:G31,G34:G35,G39:G40,G43:G44,G48:G49,G52:G53,G57:G58)</f>
        <v>3422.7</v>
      </c>
      <c r="F76" s="48" t="s">
        <v>40</v>
      </c>
      <c r="G76" s="4"/>
    </row>
    <row r="77" spans="3:8" ht="19">
      <c r="C77" s="26"/>
      <c r="D77" s="20"/>
      <c r="E77" s="1"/>
      <c r="F77" s="4"/>
      <c r="G77" s="4"/>
    </row>
    <row r="78" spans="3:8" ht="26">
      <c r="C78" s="26"/>
      <c r="D78" s="45" t="s">
        <v>38</v>
      </c>
      <c r="E78" s="46">
        <f>E69+(E74*0.001)</f>
        <v>130.70760000000001</v>
      </c>
      <c r="F78" s="4"/>
      <c r="G78" s="4"/>
    </row>
    <row r="79" spans="3:8" ht="19">
      <c r="C79" s="26"/>
      <c r="D79" s="20"/>
      <c r="E79" s="30"/>
      <c r="F79" s="4"/>
      <c r="G79" s="14"/>
      <c r="H79" s="52"/>
    </row>
    <row r="80" spans="3:8" ht="26">
      <c r="C80" s="26"/>
      <c r="D80" s="45" t="s">
        <v>24</v>
      </c>
      <c r="E80" s="47">
        <f>SUM(H15,H24,H33,H42,H51,H60)</f>
        <v>53021</v>
      </c>
      <c r="F80" s="4"/>
      <c r="G80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Pippuri Outi</dc:creator>
  <cp:keywords/>
  <dc:description/>
  <cp:lastModifiedBy>Lennes, Mietta E</cp:lastModifiedBy>
  <dcterms:created xsi:type="dcterms:W3CDTF">2015-06-15T08:38:05Z</dcterms:created>
  <dcterms:modified xsi:type="dcterms:W3CDTF">2024-06-12T13:55:43Z</dcterms:modified>
  <cp:category/>
</cp:coreProperties>
</file>